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<sst xmlns="http://schemas.openxmlformats.org/spreadsheetml/2006/main" count="108" uniqueCount="101">
  <si>
    <t>Անշարժ գույքի հարկ</t>
  </si>
  <si>
    <t>Գույքահարկ փոխադրամիջոցների համար</t>
  </si>
  <si>
    <t>Տեղական տուրք</t>
  </si>
  <si>
    <t>Պետական տուրք</t>
  </si>
  <si>
    <t>Հողի և գույքի վարձակակալություն</t>
  </si>
  <si>
    <t>Վարչական գանձումներ</t>
  </si>
  <si>
    <t>Մուտքեր տույժերից</t>
  </si>
  <si>
    <t>Այլ եկամուտներ</t>
  </si>
  <si>
    <t>Ընդամենը սեփական եկամուտներ</t>
  </si>
  <si>
    <t>Դոտացիա</t>
  </si>
  <si>
    <t>Սուբվենցիա  /վարչական բյուջին/</t>
  </si>
  <si>
    <t>Պետույան կողմից պատվիրակված լիազորություն</t>
  </si>
  <si>
    <t>Ընդամենը պաշտոնական դրամաշնորհներ</t>
  </si>
  <si>
    <t>Ընդամենը վարչական բյուջեի եկամուտներ</t>
  </si>
  <si>
    <t>Սուբվենցիա  /կապիտալ ծախսերի ֆինանսավորման  նպատակով/</t>
  </si>
  <si>
    <t>Ընդամենը եկամուտներ</t>
  </si>
  <si>
    <t xml:space="preserve">                                       ԾԱԽՍԵՐ</t>
  </si>
  <si>
    <t xml:space="preserve">                                /տնտեսաագիտական դասակարգմամբ/</t>
  </si>
  <si>
    <t>Աշխատավարձ և դրան հավասարեցված վճարումներ</t>
  </si>
  <si>
    <t>Ծառայությունների և ապրանքների ձեռքբերում</t>
  </si>
  <si>
    <t>Բանկային ծառայություններ</t>
  </si>
  <si>
    <t>Էներգետիկ ծառայություններ</t>
  </si>
  <si>
    <t>Կոմունալ ծառայություններ</t>
  </si>
  <si>
    <t>Կապի ծառայություն</t>
  </si>
  <si>
    <t>Ապահովագրական ծառայություններ</t>
  </si>
  <si>
    <t>¶áõÛùÇ í³ñÓ³Ï³ÉáõÃÛáõÝ</t>
  </si>
  <si>
    <t>Գործուղումների գծով ծախսեր</t>
  </si>
  <si>
    <r>
      <t>Համակարգչայաին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ծառայություններ</t>
    </r>
  </si>
  <si>
    <r>
      <t>Աշխատակազմի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մասնագիտական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զարգացման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ծառայություններ</t>
    </r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</si>
  <si>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</si>
  <si>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</si>
  <si>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</si>
  <si>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</si>
  <si>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</si>
  <si>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</si>
  <si>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</si>
  <si>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</si>
  <si>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Գրասենյակային նյութեր</t>
  </si>
  <si>
    <t>Տրանսպորտային նյութեր</t>
  </si>
  <si>
    <t>Առողջապահական նյութեր</t>
  </si>
  <si>
    <t>Կենցաղային և հանրային սննդի նյութեր</t>
  </si>
  <si>
    <t>Հատուկ նպատակային նյութեր</t>
  </si>
  <si>
    <t>Սուբսիդիաներ</t>
  </si>
  <si>
    <t>Այլ կապիտալ դրամաշնորհներ</t>
  </si>
  <si>
    <t>Սոցիալական  օգնություն</t>
  </si>
  <si>
    <t>Այլ ծախսեր</t>
  </si>
  <si>
    <t>Նվիրատվություն այլ շահույթ չհետապնդող կազմակերպություններին</t>
  </si>
  <si>
    <t>Հարկեր, պարտադիր վճարներ և տույժեր</t>
  </si>
  <si>
    <t>Պահուստային ֆոնդ</t>
  </si>
  <si>
    <r>
      <t>Շենք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շինությունների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կառուցում</t>
    </r>
  </si>
  <si>
    <r>
      <t>Շենք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շինությունների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կապիտալ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վերանորոգում</t>
    </r>
  </si>
  <si>
    <t>Տրանսպորտային սարքավորումներ</t>
  </si>
  <si>
    <t>Վարչական սարքավորումներ</t>
  </si>
  <si>
    <t>Այլ մեքենա սարքավորումներ</t>
  </si>
  <si>
    <t>Գեոդեզիական քարտեզագրական ծախսեր</t>
  </si>
  <si>
    <t xml:space="preserve">Ոչ նյութական հիմնական միջոց / ՀԾ ծրագիր/ </t>
  </si>
  <si>
    <t>Նախագծահետազոտական ծախսեր</t>
  </si>
  <si>
    <t>ԸՆԴԱՄԵՆԸ ՖՈՆԴԱՅԻՆ ԲՅՈՒՋԵԻ  ԾԱԽՍԵՐ</t>
  </si>
  <si>
    <t>Ոչ ֆինանսական ակտիվների իրացումից մուտքեր</t>
  </si>
  <si>
    <t>/հողի օտարում/</t>
  </si>
  <si>
    <t>ԾԱԽՍԵՐ</t>
  </si>
  <si>
    <t xml:space="preserve">           /գործառնական դասակարգմամբ ըստ ոլորտների/</t>
  </si>
  <si>
    <t> 1</t>
  </si>
  <si>
    <r>
      <t>Օրենսդիր</t>
    </r>
    <r>
      <rPr>
        <sz val="11"/>
        <color indexed="8"/>
        <rFont val="Arial"/>
        <family val="2"/>
      </rPr>
      <t xml:space="preserve"> , </t>
    </r>
    <r>
      <rPr>
        <sz val="11"/>
        <color indexed="8"/>
        <rFont val="Sylfaen"/>
        <family val="1"/>
      </rPr>
      <t>գործադիր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մարմիններ</t>
    </r>
  </si>
  <si>
    <t>Ընդհանուր բնույթի հանրային ծառայություններ</t>
  </si>
  <si>
    <t> 3</t>
  </si>
  <si>
    <r>
      <t>Քաղաքացիական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պաշտպանություն</t>
    </r>
  </si>
  <si>
    <r>
      <t>Գյուղատնտեսություն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և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ոռոգում</t>
    </r>
  </si>
  <si>
    <r>
      <t>Ճանապարհային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և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խողովակաշարային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տրանսպորտ</t>
    </r>
  </si>
  <si>
    <t>Աղբահանում</t>
  </si>
  <si>
    <t>Ջրամատակարարում</t>
  </si>
  <si>
    <r>
      <t>Փողոցների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lfaen"/>
        <family val="1"/>
      </rPr>
      <t>լուսավորում</t>
    </r>
  </si>
  <si>
    <t> 9</t>
  </si>
  <si>
    <t>Հանգիստ և մշակույթ</t>
  </si>
  <si>
    <t>Կրթություն</t>
  </si>
  <si>
    <t> 12</t>
  </si>
  <si>
    <t>Սոցիալական պաշտպանություն</t>
  </si>
  <si>
    <t>ԸՆԴԱՄԵՆԸ ԾԱԽՍԵՐ</t>
  </si>
  <si>
    <t>Հաշվետվություն</t>
  </si>
  <si>
    <t>N</t>
  </si>
  <si>
    <t>Եկամուտների անվանումը</t>
  </si>
  <si>
    <t>Տարեկան պլան</t>
  </si>
  <si>
    <t>Փաստացի</t>
  </si>
  <si>
    <t>այդ թվում աղբահանության վճար</t>
  </si>
  <si>
    <t>% եռամսյակային պլանով</t>
  </si>
  <si>
    <t>% տարեկան պլանով</t>
  </si>
  <si>
    <t>ԸՆԴԱՄԵՆԸ ՎԱՐՉԱԿԱՆ
ԲՅՈՒՋԵԻ  ԾԱԽՍԵՐ</t>
  </si>
  <si>
    <t>Ծախսերի i անվանումը</t>
  </si>
  <si>
    <t>% եռամսյակային պլանի նկատմամբ</t>
  </si>
  <si>
    <t>% տարեկան պլանի նկատմամբ</t>
  </si>
  <si>
    <r>
      <t>Երկրորդ</t>
    </r>
    <r>
      <rPr>
        <b/>
        <sz val="10"/>
        <color indexed="8"/>
        <rFont val="Sylfaen"/>
        <family val="1"/>
      </rPr>
      <t xml:space="preserve"> եռամսյակի պլան</t>
    </r>
  </si>
  <si>
    <t>2.10</t>
  </si>
  <si>
    <t>2.20</t>
  </si>
  <si>
    <t>Փոխհատուցում</t>
  </si>
  <si>
    <t>Երկրորդ եռամսյակ փաստացի</t>
  </si>
  <si>
    <t>Հավելված</t>
  </si>
  <si>
    <t>Թալին համայնքի ավագանու</t>
  </si>
  <si>
    <t>2023թ-ի սեպտեմբերի 29-ի թիվ 97-Ա որոշման</t>
  </si>
  <si>
    <t xml:space="preserve">Համայնքի 2023թ-ի բյուջեի երկրորդ եռամսյակի </t>
  </si>
  <si>
    <t>ԱՇԽԱՏԱԿԱԶՄԻ ՔԱՐՏՈՒՂԱՐ՝                                              Ա.ԱՎԵՏԻՍՅԱՆ</t>
  </si>
  <si>
    <r>
      <t xml:space="preserve">                եկամուտների և ծախսերի կատարման վերաբերյալ       </t>
    </r>
    <r>
      <rPr>
        <b/>
        <sz val="9"/>
        <rFont val="Arial LatArm"/>
        <family val="2"/>
      </rPr>
      <t>(հազ.դրամ)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</si>
</sst>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Sylfaen"/>
      <family val="1"/>
    </font>
    <font>
      <b/>
      <sz val="14"/>
      <name val="Arial LatArm"/>
      <family val="2"/>
    </font>
    <font>
      <b/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Sylfaen"/>
      <family val="1"/>
    </font>
    <font>
      <sz val="11"/>
      <color indexed="8"/>
      <name val="Arial LatArm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Sylfaen"/>
      <family val="1"/>
    </font>
    <font>
      <b/>
      <sz val="9"/>
      <name val="Arial LatAr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  <font>
      <b/>
      <sz val="11"/>
      <color rgb="FF000000"/>
      <name val="Calibri"/>
      <family val="2"/>
    </font>
    <font>
      <sz val="11"/>
      <color rgb="FF000000"/>
      <name val="Arial LatArm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color theme="1"/>
      <name val="Sylfaen"/>
      <family val="1"/>
    </font>
    <font>
      <sz val="11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FFFFFF"/>
      </left>
      <right style="hair">
        <color rgb="FFFFFFFF"/>
      </right>
      <top style="hair">
        <color rgb="FFFFFFFF"/>
      </top>
      <bottom/>
    </border>
    <border>
      <left style="thin"/>
      <right style="thin"/>
      <top style="thin"/>
      <bottom style="thin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/>
      <right style="medium">
        <color rgb="FF00000A"/>
      </right>
      <top style="medium">
        <color rgb="FF00000A"/>
      </top>
      <bottom/>
    </border>
    <border>
      <left/>
      <right/>
      <top style="medium">
        <color rgb="FF00000A"/>
      </top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4" fillId="0" borderId="1" applyNumberFormat="0" applyFill="0" applyProtection="0">
      <alignment horizontal="center" vertical="center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" xfId="33" applyFill="1" applyAlignment="1">
      <alignment/>
    </xf>
    <xf numFmtId="0" fontId="0" fillId="0" borderId="11" xfId="33" applyFill="1" applyBorder="1" applyAlignment="1">
      <alignment/>
    </xf>
    <xf numFmtId="0" fontId="49" fillId="0" borderId="12" xfId="0" applyFont="1" applyBorder="1" applyAlignment="1">
      <alignment horizontal="right" vertical="center"/>
    </xf>
    <xf numFmtId="0" fontId="50" fillId="0" borderId="12" xfId="0" applyFont="1" applyBorder="1" applyAlignment="1">
      <alignment vertical="center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51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vertical="center"/>
    </xf>
    <xf numFmtId="0" fontId="51" fillId="0" borderId="17" xfId="0" applyFont="1" applyBorder="1" applyAlignment="1">
      <alignment vertical="center" wrapText="1"/>
    </xf>
    <xf numFmtId="172" fontId="39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49" fillId="0" borderId="12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172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49" fontId="49" fillId="0" borderId="12" xfId="0" applyNumberFormat="1" applyFont="1" applyBorder="1" applyAlignment="1">
      <alignment horizontal="right" vertical="center"/>
    </xf>
    <xf numFmtId="0" fontId="0" fillId="0" borderId="11" xfId="33" applyFill="1" applyBorder="1" applyAlignment="1">
      <alignment horizontal="center"/>
    </xf>
    <xf numFmtId="0" fontId="0" fillId="0" borderId="1" xfId="33" applyFill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172" fontId="5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7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72" fontId="56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172" fontId="39" fillId="0" borderId="17" xfId="0" applyNumberFormat="1" applyFont="1" applyBorder="1" applyAlignment="1">
      <alignment horizontal="center"/>
    </xf>
    <xf numFmtId="172" fontId="52" fillId="0" borderId="12" xfId="0" applyNumberFormat="1" applyFont="1" applyBorder="1" applyAlignment="1">
      <alignment horizontal="center" vertical="center"/>
    </xf>
    <xf numFmtId="172" fontId="52" fillId="0" borderId="17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2" fontId="51" fillId="0" borderId="19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72" fontId="0" fillId="0" borderId="19" xfId="0" applyNumberFormat="1" applyBorder="1" applyAlignment="1">
      <alignment horizontal="center"/>
    </xf>
    <xf numFmtId="172" fontId="57" fillId="0" borderId="17" xfId="0" applyNumberFormat="1" applyFont="1" applyBorder="1" applyAlignment="1">
      <alignment horizontal="center" vertical="center"/>
    </xf>
    <xf numFmtId="172" fontId="57" fillId="0" borderId="20" xfId="0" applyNumberFormat="1" applyFont="1" applyBorder="1" applyAlignment="1">
      <alignment horizontal="center" vertical="center"/>
    </xf>
    <xf numFmtId="0" fontId="4" fillId="0" borderId="1" xfId="34" applyFill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172" fontId="57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4" fillId="0" borderId="21" xfId="34" applyFill="1" applyBorder="1" applyAlignment="1">
      <alignment horizontal="center" vertical="center"/>
    </xf>
    <xf numFmtId="0" fontId="4" fillId="0" borderId="22" xfId="34" applyFill="1" applyBorder="1" applyAlignment="1">
      <alignment horizontal="center" vertical="center"/>
    </xf>
    <xf numFmtId="0" fontId="4" fillId="0" borderId="23" xfId="34" applyFill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51" fillId="0" borderId="24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49" fillId="0" borderId="12" xfId="0" applyFont="1" applyBorder="1" applyAlignment="1">
      <alignment horizontal="right" vertical="center"/>
    </xf>
    <xf numFmtId="0" fontId="50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172" fontId="56" fillId="0" borderId="12" xfId="0" applyNumberFormat="1" applyFont="1" applyBorder="1" applyAlignment="1">
      <alignment horizontal="center" vertical="center"/>
    </xf>
    <xf numFmtId="172" fontId="0" fillId="0" borderId="18" xfId="0" applyNumberFormat="1" applyBorder="1" applyAlignment="1">
      <alignment horizontal="center"/>
    </xf>
    <xf numFmtId="172" fontId="0" fillId="0" borderId="31" xfId="0" applyNumberForma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bld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6" sqref="A6:G6"/>
    </sheetView>
  </sheetViews>
  <sheetFormatPr defaultColWidth="9.140625" defaultRowHeight="15"/>
  <cols>
    <col min="1" max="1" width="5.28125" style="0" customWidth="1"/>
    <col min="2" max="2" width="39.57421875" style="0" customWidth="1"/>
    <col min="3" max="3" width="14.421875" style="33" customWidth="1"/>
    <col min="4" max="4" width="15.28125" style="33" customWidth="1"/>
    <col min="5" max="5" width="14.7109375" style="33" customWidth="1"/>
    <col min="6" max="6" width="11.7109375" style="33" customWidth="1"/>
    <col min="7" max="7" width="9.00390625" style="33" customWidth="1"/>
  </cols>
  <sheetData>
    <row r="1" spans="1:7" ht="15">
      <c r="A1" s="68" t="s">
        <v>95</v>
      </c>
      <c r="B1" s="68"/>
      <c r="C1" s="68"/>
      <c r="D1" s="68"/>
      <c r="E1" s="68"/>
      <c r="F1" s="68"/>
      <c r="G1" s="68"/>
    </row>
    <row r="2" spans="1:7" ht="15">
      <c r="A2" s="68" t="s">
        <v>96</v>
      </c>
      <c r="B2" s="68"/>
      <c r="C2" s="68"/>
      <c r="D2" s="68"/>
      <c r="E2" s="68"/>
      <c r="F2" s="68"/>
      <c r="G2" s="68"/>
    </row>
    <row r="3" spans="1:7" ht="15">
      <c r="A3" s="69" t="s">
        <v>97</v>
      </c>
      <c r="B3" s="69"/>
      <c r="C3" s="69"/>
      <c r="D3" s="69"/>
      <c r="E3" s="69"/>
      <c r="F3" s="69"/>
      <c r="G3" s="69"/>
    </row>
    <row r="4" spans="1:12" ht="17.25" customHeight="1">
      <c r="A4" s="51" t="s">
        <v>78</v>
      </c>
      <c r="B4" s="52"/>
      <c r="C4" s="52"/>
      <c r="D4" s="52"/>
      <c r="E4" s="52"/>
      <c r="F4" s="52"/>
      <c r="G4" s="53"/>
      <c r="H4" s="46"/>
      <c r="I4" s="46"/>
      <c r="J4" s="46"/>
      <c r="K4" s="46"/>
      <c r="L4" s="24"/>
    </row>
    <row r="5" spans="1:12" ht="18">
      <c r="A5" s="51" t="s">
        <v>98</v>
      </c>
      <c r="B5" s="52"/>
      <c r="C5" s="52"/>
      <c r="D5" s="52"/>
      <c r="E5" s="52"/>
      <c r="F5" s="52"/>
      <c r="G5" s="53"/>
      <c r="H5" s="46"/>
      <c r="I5" s="46"/>
      <c r="J5" s="46"/>
      <c r="K5" s="46"/>
      <c r="L5" s="46"/>
    </row>
    <row r="6" spans="1:12" ht="21.75" customHeight="1">
      <c r="A6" s="51" t="s">
        <v>100</v>
      </c>
      <c r="B6" s="52"/>
      <c r="C6" s="52"/>
      <c r="D6" s="52"/>
      <c r="E6" s="52"/>
      <c r="F6" s="52"/>
      <c r="G6" s="53"/>
      <c r="H6" s="46"/>
      <c r="I6" s="46"/>
      <c r="J6" s="46"/>
      <c r="K6" s="46"/>
      <c r="L6" s="24"/>
    </row>
    <row r="7" spans="1:12" ht="3" customHeight="1" thickBot="1">
      <c r="A7" s="2"/>
      <c r="B7" s="2"/>
      <c r="C7" s="23"/>
      <c r="D7" s="24"/>
      <c r="E7" s="24"/>
      <c r="F7" s="24"/>
      <c r="G7" s="24"/>
      <c r="H7" s="1"/>
      <c r="I7" s="1"/>
      <c r="J7" s="1"/>
      <c r="K7" s="1"/>
      <c r="L7" s="1"/>
    </row>
    <row r="8" spans="1:12" ht="90">
      <c r="A8" s="5" t="s">
        <v>79</v>
      </c>
      <c r="B8" s="6" t="s">
        <v>80</v>
      </c>
      <c r="C8" s="7" t="s">
        <v>81</v>
      </c>
      <c r="D8" s="25" t="s">
        <v>90</v>
      </c>
      <c r="E8" s="8" t="s">
        <v>94</v>
      </c>
      <c r="F8" s="9" t="s">
        <v>88</v>
      </c>
      <c r="G8" s="9" t="s">
        <v>89</v>
      </c>
      <c r="H8" s="1"/>
      <c r="I8" s="1"/>
      <c r="J8" s="1"/>
      <c r="K8" s="1"/>
      <c r="L8" s="1"/>
    </row>
    <row r="9" spans="1:7" ht="20.25" customHeight="1">
      <c r="A9" s="3">
        <v>1</v>
      </c>
      <c r="B9" s="4" t="s">
        <v>0</v>
      </c>
      <c r="C9" s="26">
        <v>201200</v>
      </c>
      <c r="D9" s="17">
        <f>C9/12*6</f>
        <v>100600</v>
      </c>
      <c r="E9" s="27">
        <v>44260.5</v>
      </c>
      <c r="F9" s="17">
        <f aca="true" t="shared" si="0" ref="F9:F25">E9/D9*100</f>
        <v>43.996520874751496</v>
      </c>
      <c r="G9" s="17">
        <f aca="true" t="shared" si="1" ref="G9:G27">E9/C9*100</f>
        <v>21.998260437375748</v>
      </c>
    </row>
    <row r="10" spans="1:7" ht="22.5" customHeight="1">
      <c r="A10" s="3">
        <v>2</v>
      </c>
      <c r="B10" s="4" t="s">
        <v>1</v>
      </c>
      <c r="C10" s="28">
        <v>186800</v>
      </c>
      <c r="D10" s="17">
        <f>C10/12*6</f>
        <v>93400</v>
      </c>
      <c r="E10" s="27">
        <v>81443.1</v>
      </c>
      <c r="F10" s="17">
        <f t="shared" si="0"/>
        <v>87.19817987152035</v>
      </c>
      <c r="G10" s="17">
        <f t="shared" si="1"/>
        <v>43.599089935760176</v>
      </c>
    </row>
    <row r="11" spans="1:7" ht="15">
      <c r="A11" s="3">
        <v>3</v>
      </c>
      <c r="B11" s="4" t="s">
        <v>2</v>
      </c>
      <c r="C11" s="28">
        <v>11150</v>
      </c>
      <c r="D11" s="17">
        <v>7850</v>
      </c>
      <c r="E11" s="27">
        <v>7820.6</v>
      </c>
      <c r="F11" s="17">
        <f t="shared" si="0"/>
        <v>99.62547770700637</v>
      </c>
      <c r="G11" s="17">
        <f t="shared" si="1"/>
        <v>70.13991031390134</v>
      </c>
    </row>
    <row r="12" spans="1:7" ht="15">
      <c r="A12" s="3">
        <v>4</v>
      </c>
      <c r="B12" s="4" t="s">
        <v>3</v>
      </c>
      <c r="C12" s="28">
        <v>5000</v>
      </c>
      <c r="D12" s="17">
        <f aca="true" t="shared" si="2" ref="D12:D17">C12/12*6</f>
        <v>2500</v>
      </c>
      <c r="E12" s="27">
        <v>3152.1</v>
      </c>
      <c r="F12" s="17">
        <f t="shared" si="0"/>
        <v>126.084</v>
      </c>
      <c r="G12" s="17">
        <f t="shared" si="1"/>
        <v>63.042</v>
      </c>
    </row>
    <row r="13" spans="1:7" ht="15">
      <c r="A13" s="3">
        <v>5</v>
      </c>
      <c r="B13" s="10" t="s">
        <v>4</v>
      </c>
      <c r="C13" s="28">
        <v>41190</v>
      </c>
      <c r="D13" s="17">
        <f t="shared" si="2"/>
        <v>20595</v>
      </c>
      <c r="E13" s="27">
        <v>25836.1</v>
      </c>
      <c r="F13" s="17">
        <f t="shared" si="0"/>
        <v>125.44840980820587</v>
      </c>
      <c r="G13" s="17">
        <f t="shared" si="1"/>
        <v>62.72420490410293</v>
      </c>
    </row>
    <row r="14" spans="1:7" ht="15">
      <c r="A14" s="3">
        <v>6</v>
      </c>
      <c r="B14" s="4" t="s">
        <v>5</v>
      </c>
      <c r="C14" s="28">
        <v>63020</v>
      </c>
      <c r="D14" s="17">
        <f t="shared" si="2"/>
        <v>31510</v>
      </c>
      <c r="E14" s="27">
        <v>34250.6</v>
      </c>
      <c r="F14" s="17">
        <f t="shared" si="0"/>
        <v>108.69755633132338</v>
      </c>
      <c r="G14" s="17">
        <f t="shared" si="1"/>
        <v>54.34877816566169</v>
      </c>
    </row>
    <row r="15" spans="1:7" ht="15">
      <c r="A15" s="3">
        <v>6.1</v>
      </c>
      <c r="B15" s="4" t="s">
        <v>83</v>
      </c>
      <c r="C15" s="28">
        <v>30020</v>
      </c>
      <c r="D15" s="17">
        <f t="shared" si="2"/>
        <v>15010</v>
      </c>
      <c r="E15" s="27">
        <v>9246.4</v>
      </c>
      <c r="F15" s="17">
        <f t="shared" si="0"/>
        <v>61.60159893404396</v>
      </c>
      <c r="G15" s="17">
        <f t="shared" si="1"/>
        <v>30.80079946702198</v>
      </c>
    </row>
    <row r="16" spans="1:7" ht="15">
      <c r="A16" s="3">
        <v>7</v>
      </c>
      <c r="B16" s="4" t="s">
        <v>6</v>
      </c>
      <c r="C16" s="29">
        <v>1200</v>
      </c>
      <c r="D16" s="17">
        <f t="shared" si="2"/>
        <v>600</v>
      </c>
      <c r="E16" s="27">
        <v>350</v>
      </c>
      <c r="F16" s="17">
        <f t="shared" si="0"/>
        <v>58.333333333333336</v>
      </c>
      <c r="G16" s="17">
        <f t="shared" si="1"/>
        <v>29.166666666666668</v>
      </c>
    </row>
    <row r="17" spans="1:7" ht="15">
      <c r="A17" s="3">
        <v>8</v>
      </c>
      <c r="B17" s="4" t="s">
        <v>7</v>
      </c>
      <c r="C17" s="30">
        <v>20513.9</v>
      </c>
      <c r="D17" s="17">
        <f t="shared" si="2"/>
        <v>10256.95</v>
      </c>
      <c r="E17" s="27">
        <v>14241.9</v>
      </c>
      <c r="F17" s="17">
        <f t="shared" si="0"/>
        <v>138.8512179546551</v>
      </c>
      <c r="G17" s="17">
        <f t="shared" si="1"/>
        <v>69.42560897732756</v>
      </c>
    </row>
    <row r="18" spans="1:7" ht="15">
      <c r="A18" s="11"/>
      <c r="B18" s="12" t="s">
        <v>8</v>
      </c>
      <c r="C18" s="31">
        <f>C9+C10+C11+C12+C13+C14+C16+C17</f>
        <v>530073.9</v>
      </c>
      <c r="D18" s="31">
        <f>D9+D10+D11+D12+D13+D14+D16+D17</f>
        <v>267311.95</v>
      </c>
      <c r="E18" s="31">
        <f>E9+E10+E11+E12+E13+E14+E16+E17</f>
        <v>211354.90000000002</v>
      </c>
      <c r="F18" s="20">
        <f t="shared" si="0"/>
        <v>79.06676076396884</v>
      </c>
      <c r="G18" s="20">
        <f t="shared" si="1"/>
        <v>39.87272340705702</v>
      </c>
    </row>
    <row r="19" spans="1:7" ht="15">
      <c r="A19" s="3">
        <v>9</v>
      </c>
      <c r="B19" s="4" t="s">
        <v>9</v>
      </c>
      <c r="C19" s="30">
        <v>1267337.5</v>
      </c>
      <c r="D19" s="17">
        <f>C19/12*6</f>
        <v>633668.75</v>
      </c>
      <c r="E19" s="27">
        <v>633668.8</v>
      </c>
      <c r="F19" s="17">
        <f t="shared" si="0"/>
        <v>100.00000789055797</v>
      </c>
      <c r="G19" s="17">
        <f t="shared" si="1"/>
        <v>50.00000394527898</v>
      </c>
    </row>
    <row r="20" spans="1:7" ht="15">
      <c r="A20" s="3">
        <v>10</v>
      </c>
      <c r="B20" s="4" t="s">
        <v>10</v>
      </c>
      <c r="C20" s="30">
        <v>2178.8</v>
      </c>
      <c r="D20" s="27">
        <f>C20/12*6</f>
        <v>1089.4</v>
      </c>
      <c r="E20" s="27">
        <v>1010.5</v>
      </c>
      <c r="F20" s="17">
        <f t="shared" si="0"/>
        <v>92.75748118230219</v>
      </c>
      <c r="G20" s="17">
        <f t="shared" si="1"/>
        <v>46.37874059115109</v>
      </c>
    </row>
    <row r="21" spans="1:7" ht="15">
      <c r="A21" s="18">
        <v>11</v>
      </c>
      <c r="B21" s="4" t="s">
        <v>93</v>
      </c>
      <c r="C21" s="30">
        <v>162906.2</v>
      </c>
      <c r="D21" s="27">
        <v>162906.2</v>
      </c>
      <c r="E21" s="27">
        <v>162906.2</v>
      </c>
      <c r="F21" s="17">
        <f t="shared" si="0"/>
        <v>100</v>
      </c>
      <c r="G21" s="17">
        <f t="shared" si="1"/>
        <v>100</v>
      </c>
    </row>
    <row r="22" spans="1:7" ht="30">
      <c r="A22" s="3">
        <v>11</v>
      </c>
      <c r="B22" s="10" t="s">
        <v>11</v>
      </c>
      <c r="C22" s="28">
        <v>1999</v>
      </c>
      <c r="D22" s="27">
        <f>C22/12*6</f>
        <v>999.5</v>
      </c>
      <c r="E22" s="27">
        <v>399.8</v>
      </c>
      <c r="F22" s="17">
        <f t="shared" si="0"/>
        <v>40</v>
      </c>
      <c r="G22" s="17">
        <f t="shared" si="1"/>
        <v>20</v>
      </c>
    </row>
    <row r="23" spans="1:7" ht="30">
      <c r="A23" s="3"/>
      <c r="B23" s="12" t="s">
        <v>12</v>
      </c>
      <c r="C23" s="31">
        <f>C19+C20+C22+C21</f>
        <v>1434421.5</v>
      </c>
      <c r="D23" s="31">
        <f>D19+D20+D22+D21</f>
        <v>798663.8500000001</v>
      </c>
      <c r="E23" s="31">
        <f>E19+E20+E22+E21</f>
        <v>797985.3</v>
      </c>
      <c r="F23" s="31">
        <f>F19+F20+F22+F21</f>
        <v>332.75748907286015</v>
      </c>
      <c r="G23" s="31">
        <f>G19+G20+G22+G21</f>
        <v>216.37874453643008</v>
      </c>
    </row>
    <row r="24" spans="1:7" ht="30">
      <c r="A24" s="3"/>
      <c r="B24" s="12" t="s">
        <v>13</v>
      </c>
      <c r="C24" s="31">
        <f>C18+C23</f>
        <v>1964495.4</v>
      </c>
      <c r="D24" s="31">
        <f>D18+D23</f>
        <v>1065975.8</v>
      </c>
      <c r="E24" s="31">
        <f>E18+E23</f>
        <v>1009340.2000000001</v>
      </c>
      <c r="F24" s="16">
        <f t="shared" si="0"/>
        <v>94.68697131773536</v>
      </c>
      <c r="G24" s="31">
        <f>E24/C24*100</f>
        <v>51.37910732700113</v>
      </c>
    </row>
    <row r="25" spans="1:7" ht="37.5" customHeight="1">
      <c r="A25" s="62">
        <v>12</v>
      </c>
      <c r="B25" s="63" t="s">
        <v>14</v>
      </c>
      <c r="C25" s="64">
        <v>651046.4</v>
      </c>
      <c r="D25" s="16">
        <v>357318</v>
      </c>
      <c r="E25" s="17">
        <v>357318</v>
      </c>
      <c r="F25" s="20">
        <f t="shared" si="0"/>
        <v>100</v>
      </c>
      <c r="G25" s="20">
        <f t="shared" si="1"/>
        <v>54.88364577394176</v>
      </c>
    </row>
    <row r="26" spans="1:7" ht="15" hidden="1">
      <c r="A26" s="62"/>
      <c r="B26" s="63"/>
      <c r="C26" s="64"/>
      <c r="D26" s="27"/>
      <c r="E26" s="27"/>
      <c r="F26" s="21"/>
      <c r="G26" s="20" t="e">
        <f t="shared" si="1"/>
        <v>#DIV/0!</v>
      </c>
    </row>
    <row r="27" spans="1:7" ht="21" customHeight="1">
      <c r="A27" s="3"/>
      <c r="B27" s="12" t="s">
        <v>15</v>
      </c>
      <c r="C27" s="31">
        <f>C24+C25-140000</f>
        <v>2475541.8</v>
      </c>
      <c r="D27" s="31">
        <f>D24+D25</f>
        <v>1423293.8</v>
      </c>
      <c r="E27" s="31">
        <f>E24+E25</f>
        <v>1366658.2000000002</v>
      </c>
      <c r="F27" s="20">
        <f>E27/D27*100</f>
        <v>96.02080751001655</v>
      </c>
      <c r="G27" s="20">
        <f t="shared" si="1"/>
        <v>55.20642794235995</v>
      </c>
    </row>
    <row r="28" spans="1:6" ht="0.75" customHeight="1">
      <c r="A28" s="3"/>
      <c r="B28" s="12"/>
      <c r="C28" s="32"/>
      <c r="D28" s="27"/>
      <c r="E28" s="27"/>
      <c r="F28" s="27"/>
    </row>
    <row r="29" spans="1:6" ht="15">
      <c r="A29" s="65"/>
      <c r="B29" s="58" t="s">
        <v>16</v>
      </c>
      <c r="C29" s="59"/>
      <c r="D29" s="60"/>
      <c r="E29" s="27"/>
      <c r="F29" s="27"/>
    </row>
    <row r="30" spans="1:6" ht="15.75" thickBot="1">
      <c r="A30" s="65"/>
      <c r="B30" s="58" t="s">
        <v>17</v>
      </c>
      <c r="C30" s="59"/>
      <c r="D30" s="59"/>
      <c r="E30" s="61"/>
      <c r="F30" s="34"/>
    </row>
    <row r="31" spans="1:7" ht="59.25" customHeight="1">
      <c r="A31" s="5" t="s">
        <v>79</v>
      </c>
      <c r="B31" s="6" t="s">
        <v>87</v>
      </c>
      <c r="C31" s="7" t="s">
        <v>81</v>
      </c>
      <c r="D31" s="25" t="s">
        <v>90</v>
      </c>
      <c r="E31" s="8" t="s">
        <v>82</v>
      </c>
      <c r="F31" s="9" t="s">
        <v>84</v>
      </c>
      <c r="G31" s="9" t="s">
        <v>85</v>
      </c>
    </row>
    <row r="32" spans="1:7" ht="29.25" customHeight="1">
      <c r="A32" s="3">
        <v>1</v>
      </c>
      <c r="B32" s="10" t="s">
        <v>18</v>
      </c>
      <c r="C32" s="31">
        <v>558536.1</v>
      </c>
      <c r="D32" s="35">
        <v>215500</v>
      </c>
      <c r="E32" s="35">
        <v>213461.5</v>
      </c>
      <c r="F32" s="16">
        <f>E32/D32*100</f>
        <v>99.05406032482598</v>
      </c>
      <c r="G32" s="17">
        <f>E32/C32*100</f>
        <v>38.21803102789596</v>
      </c>
    </row>
    <row r="33" spans="1:7" ht="30">
      <c r="A33" s="3">
        <v>2</v>
      </c>
      <c r="B33" s="10" t="s">
        <v>19</v>
      </c>
      <c r="C33" s="36">
        <v>336000</v>
      </c>
      <c r="D33" s="35">
        <v>95000</v>
      </c>
      <c r="E33" s="37">
        <v>92060.3</v>
      </c>
      <c r="F33" s="16">
        <f aca="true" t="shared" si="3" ref="F33:F64">E33/D33*100</f>
        <v>96.90557894736843</v>
      </c>
      <c r="G33" s="17">
        <f aca="true" t="shared" si="4" ref="G33:G74">E33/C33*100</f>
        <v>27.398898809523807</v>
      </c>
    </row>
    <row r="34" spans="1:7" ht="15">
      <c r="A34" s="3">
        <v>2.1</v>
      </c>
      <c r="B34" s="10" t="s">
        <v>20</v>
      </c>
      <c r="C34" s="28">
        <v>2000</v>
      </c>
      <c r="D34" s="38">
        <f>C34/4*1</f>
        <v>500</v>
      </c>
      <c r="E34" s="39">
        <v>199.4</v>
      </c>
      <c r="F34" s="16">
        <f t="shared" si="3"/>
        <v>39.879999999999995</v>
      </c>
      <c r="G34" s="17">
        <f t="shared" si="4"/>
        <v>9.969999999999999</v>
      </c>
    </row>
    <row r="35" spans="1:7" ht="15">
      <c r="A35" s="3">
        <v>2.2</v>
      </c>
      <c r="B35" s="10" t="s">
        <v>21</v>
      </c>
      <c r="C35" s="28">
        <v>55000</v>
      </c>
      <c r="D35" s="38">
        <v>45000</v>
      </c>
      <c r="E35" s="39">
        <v>42363.5</v>
      </c>
      <c r="F35" s="16">
        <f t="shared" si="3"/>
        <v>94.14111111111112</v>
      </c>
      <c r="G35" s="17">
        <f t="shared" si="4"/>
        <v>77.02454545454546</v>
      </c>
    </row>
    <row r="36" spans="1:7" ht="15">
      <c r="A36" s="3">
        <v>2.3</v>
      </c>
      <c r="B36" s="10" t="s">
        <v>22</v>
      </c>
      <c r="C36" s="28">
        <v>7200</v>
      </c>
      <c r="D36" s="38">
        <v>4500</v>
      </c>
      <c r="E36" s="39">
        <v>3863.7</v>
      </c>
      <c r="F36" s="16">
        <f t="shared" si="3"/>
        <v>85.85999999999999</v>
      </c>
      <c r="G36" s="17">
        <f t="shared" si="4"/>
        <v>53.6625</v>
      </c>
    </row>
    <row r="37" spans="1:7" ht="15">
      <c r="A37" s="3">
        <v>2.4</v>
      </c>
      <c r="B37" s="10" t="s">
        <v>23</v>
      </c>
      <c r="C37" s="28">
        <v>8000</v>
      </c>
      <c r="D37" s="38">
        <v>3500</v>
      </c>
      <c r="E37" s="39">
        <v>3281.1</v>
      </c>
      <c r="F37" s="16">
        <f t="shared" si="3"/>
        <v>93.74571428571429</v>
      </c>
      <c r="G37" s="17">
        <f t="shared" si="4"/>
        <v>41.01375</v>
      </c>
    </row>
    <row r="38" spans="1:7" ht="15">
      <c r="A38" s="3">
        <v>2.5</v>
      </c>
      <c r="B38" s="10" t="s">
        <v>24</v>
      </c>
      <c r="C38" s="28">
        <v>400</v>
      </c>
      <c r="D38" s="38">
        <v>300</v>
      </c>
      <c r="E38" s="39">
        <v>279.6</v>
      </c>
      <c r="F38" s="16">
        <f t="shared" si="3"/>
        <v>93.2</v>
      </c>
      <c r="G38" s="17">
        <f t="shared" si="4"/>
        <v>69.9</v>
      </c>
    </row>
    <row r="39" spans="1:7" ht="15">
      <c r="A39" s="3">
        <v>2.6</v>
      </c>
      <c r="B39" s="13" t="s">
        <v>25</v>
      </c>
      <c r="C39" s="28">
        <v>12000</v>
      </c>
      <c r="D39" s="38">
        <f>C39/4*1</f>
        <v>3000</v>
      </c>
      <c r="E39" s="39">
        <v>1000</v>
      </c>
      <c r="F39" s="16">
        <f t="shared" si="3"/>
        <v>33.33333333333333</v>
      </c>
      <c r="G39" s="17">
        <f t="shared" si="4"/>
        <v>8.333333333333332</v>
      </c>
    </row>
    <row r="40" spans="1:7" ht="15">
      <c r="A40" s="3">
        <v>2.7</v>
      </c>
      <c r="B40" s="10" t="s">
        <v>26</v>
      </c>
      <c r="C40" s="28">
        <v>10000</v>
      </c>
      <c r="D40" s="38">
        <f>C40/4*1</f>
        <v>2500</v>
      </c>
      <c r="E40" s="39">
        <v>358</v>
      </c>
      <c r="F40" s="16">
        <f t="shared" si="3"/>
        <v>14.32</v>
      </c>
      <c r="G40" s="17">
        <f t="shared" si="4"/>
        <v>3.58</v>
      </c>
    </row>
    <row r="41" spans="1:7" ht="15">
      <c r="A41" s="3">
        <v>2.8</v>
      </c>
      <c r="B41" s="10" t="s">
        <v>27</v>
      </c>
      <c r="C41" s="28">
        <v>5000</v>
      </c>
      <c r="D41" s="38">
        <v>3000</v>
      </c>
      <c r="E41" s="39">
        <v>1305</v>
      </c>
      <c r="F41" s="16">
        <f t="shared" si="3"/>
        <v>43.5</v>
      </c>
      <c r="G41" s="17">
        <f t="shared" si="4"/>
        <v>26.1</v>
      </c>
    </row>
    <row r="42" spans="1:7" ht="25.5" customHeight="1">
      <c r="A42" s="3">
        <v>2.9</v>
      </c>
      <c r="B42" s="10" t="s">
        <v>28</v>
      </c>
      <c r="C42" s="28">
        <v>1000</v>
      </c>
      <c r="D42" s="38">
        <f>C42/4*1</f>
        <v>250</v>
      </c>
      <c r="E42" s="40">
        <v>0</v>
      </c>
      <c r="F42" s="16">
        <f t="shared" si="3"/>
        <v>0</v>
      </c>
      <c r="G42" s="17">
        <f t="shared" si="4"/>
        <v>0</v>
      </c>
    </row>
    <row r="43" spans="1:7" ht="15">
      <c r="A43" s="22" t="s">
        <v>91</v>
      </c>
      <c r="B43" s="10" t="s">
        <v>29</v>
      </c>
      <c r="C43" s="28">
        <v>1500</v>
      </c>
      <c r="D43" s="38">
        <v>800</v>
      </c>
      <c r="E43" s="40">
        <v>699.7</v>
      </c>
      <c r="F43" s="16">
        <f t="shared" si="3"/>
        <v>87.4625</v>
      </c>
      <c r="G43" s="17">
        <f t="shared" si="4"/>
        <v>46.64666666666667</v>
      </c>
    </row>
    <row r="44" spans="1:7" ht="15">
      <c r="A44" s="3">
        <v>2.11</v>
      </c>
      <c r="B44" s="10" t="s">
        <v>30</v>
      </c>
      <c r="C44" s="28">
        <v>1500</v>
      </c>
      <c r="D44" s="38">
        <v>700</v>
      </c>
      <c r="E44" s="40">
        <v>0</v>
      </c>
      <c r="F44" s="16">
        <f t="shared" si="3"/>
        <v>0</v>
      </c>
      <c r="G44" s="17">
        <f t="shared" si="4"/>
        <v>0</v>
      </c>
    </row>
    <row r="45" spans="1:7" ht="27" customHeight="1">
      <c r="A45" s="3">
        <v>2.12</v>
      </c>
      <c r="B45" s="10" t="s">
        <v>31</v>
      </c>
      <c r="C45" s="28">
        <v>3000</v>
      </c>
      <c r="D45" s="38">
        <f>C45/4*1</f>
        <v>750</v>
      </c>
      <c r="E45" s="40">
        <v>0</v>
      </c>
      <c r="F45" s="16">
        <f t="shared" si="3"/>
        <v>0</v>
      </c>
      <c r="G45" s="17">
        <f t="shared" si="4"/>
        <v>0</v>
      </c>
    </row>
    <row r="46" spans="1:7" ht="15">
      <c r="A46" s="3">
        <v>2.13</v>
      </c>
      <c r="B46" s="10" t="s">
        <v>32</v>
      </c>
      <c r="C46" s="28">
        <v>6000</v>
      </c>
      <c r="D46" s="38">
        <v>3000</v>
      </c>
      <c r="E46" s="40">
        <v>645.3</v>
      </c>
      <c r="F46" s="16">
        <f t="shared" si="3"/>
        <v>21.509999999999998</v>
      </c>
      <c r="G46" s="17">
        <f t="shared" si="4"/>
        <v>10.754999999999999</v>
      </c>
    </row>
    <row r="47" spans="1:7" ht="15">
      <c r="A47" s="3">
        <v>2.14</v>
      </c>
      <c r="B47" s="10" t="s">
        <v>33</v>
      </c>
      <c r="C47" s="28">
        <v>45550</v>
      </c>
      <c r="D47" s="38">
        <f>C47/4*1</f>
        <v>11387.5</v>
      </c>
      <c r="E47" s="40">
        <v>6232.9</v>
      </c>
      <c r="F47" s="16">
        <f t="shared" si="3"/>
        <v>54.73457738748627</v>
      </c>
      <c r="G47" s="17">
        <f t="shared" si="4"/>
        <v>13.683644346871567</v>
      </c>
    </row>
    <row r="48" spans="1:7" ht="15">
      <c r="A48" s="3">
        <v>2.15</v>
      </c>
      <c r="B48" s="10" t="s">
        <v>34</v>
      </c>
      <c r="C48" s="28">
        <v>17000</v>
      </c>
      <c r="D48" s="38">
        <f>C48/4*1</f>
        <v>4250</v>
      </c>
      <c r="E48" s="40">
        <v>3258.8</v>
      </c>
      <c r="F48" s="16">
        <f t="shared" si="3"/>
        <v>76.67764705882352</v>
      </c>
      <c r="G48" s="17">
        <f t="shared" si="4"/>
        <v>19.16941176470588</v>
      </c>
    </row>
    <row r="49" spans="1:7" ht="30">
      <c r="A49" s="3">
        <v>2.16</v>
      </c>
      <c r="B49" s="10" t="s">
        <v>35</v>
      </c>
      <c r="C49" s="28">
        <v>6000</v>
      </c>
      <c r="D49" s="38">
        <f>C49/4*1</f>
        <v>1500</v>
      </c>
      <c r="E49" s="40">
        <v>0</v>
      </c>
      <c r="F49" s="16">
        <f t="shared" si="3"/>
        <v>0</v>
      </c>
      <c r="G49" s="17">
        <f t="shared" si="4"/>
        <v>0</v>
      </c>
    </row>
    <row r="50" spans="1:7" ht="30">
      <c r="A50" s="3">
        <v>2.17</v>
      </c>
      <c r="B50" s="10" t="s">
        <v>36</v>
      </c>
      <c r="C50" s="28">
        <v>15000</v>
      </c>
      <c r="D50" s="38">
        <f>C50/4*1</f>
        <v>3750</v>
      </c>
      <c r="E50" s="40">
        <v>1165.8</v>
      </c>
      <c r="F50" s="16">
        <f t="shared" si="3"/>
        <v>31.087999999999997</v>
      </c>
      <c r="G50" s="17">
        <f t="shared" si="4"/>
        <v>7.771999999999999</v>
      </c>
    </row>
    <row r="51" spans="1:7" ht="15">
      <c r="A51" s="3">
        <v>2.18</v>
      </c>
      <c r="B51" s="4" t="s">
        <v>37</v>
      </c>
      <c r="C51" s="28">
        <v>8000</v>
      </c>
      <c r="D51" s="38">
        <v>4500</v>
      </c>
      <c r="E51" s="40">
        <v>4168.8</v>
      </c>
      <c r="F51" s="16">
        <f t="shared" si="3"/>
        <v>92.64</v>
      </c>
      <c r="G51" s="17">
        <f t="shared" si="4"/>
        <v>52.11</v>
      </c>
    </row>
    <row r="52" spans="1:7" ht="15">
      <c r="A52" s="3">
        <v>2.19</v>
      </c>
      <c r="B52" s="4" t="s">
        <v>38</v>
      </c>
      <c r="C52" s="28">
        <v>69350</v>
      </c>
      <c r="D52" s="38">
        <f>C52/4*1</f>
        <v>17337.5</v>
      </c>
      <c r="E52" s="40">
        <v>14510.9</v>
      </c>
      <c r="F52" s="16">
        <f t="shared" si="3"/>
        <v>83.69661139149243</v>
      </c>
      <c r="G52" s="17">
        <f t="shared" si="4"/>
        <v>20.924152847873106</v>
      </c>
    </row>
    <row r="53" spans="1:7" ht="15">
      <c r="A53" s="22" t="s">
        <v>92</v>
      </c>
      <c r="B53" s="4" t="s">
        <v>39</v>
      </c>
      <c r="C53" s="28">
        <v>1000</v>
      </c>
      <c r="D53" s="38">
        <v>500</v>
      </c>
      <c r="E53" s="40">
        <v>0</v>
      </c>
      <c r="F53" s="16">
        <f t="shared" si="3"/>
        <v>0</v>
      </c>
      <c r="G53" s="17">
        <f t="shared" si="4"/>
        <v>0</v>
      </c>
    </row>
    <row r="54" spans="1:7" ht="15">
      <c r="A54" s="3">
        <v>2.21</v>
      </c>
      <c r="B54" s="4" t="s">
        <v>40</v>
      </c>
      <c r="C54" s="28">
        <v>12500</v>
      </c>
      <c r="D54" s="38">
        <f>C54/4*1</f>
        <v>3125</v>
      </c>
      <c r="E54" s="40">
        <v>1351.2</v>
      </c>
      <c r="F54" s="16">
        <f t="shared" si="3"/>
        <v>43.2384</v>
      </c>
      <c r="G54" s="17">
        <f t="shared" si="4"/>
        <v>10.8096</v>
      </c>
    </row>
    <row r="55" spans="1:7" ht="15">
      <c r="A55" s="3">
        <v>2.22</v>
      </c>
      <c r="B55" s="4" t="s">
        <v>41</v>
      </c>
      <c r="C55" s="28">
        <v>49000</v>
      </c>
      <c r="D55" s="38">
        <f>C55/4*1</f>
        <v>12250</v>
      </c>
      <c r="E55" s="40">
        <v>7376.5</v>
      </c>
      <c r="F55" s="16">
        <f t="shared" si="3"/>
        <v>60.21632653061224</v>
      </c>
      <c r="G55" s="17">
        <f t="shared" si="4"/>
        <v>15.05408163265306</v>
      </c>
    </row>
    <row r="56" spans="1:7" ht="15">
      <c r="A56" s="3">
        <v>25</v>
      </c>
      <c r="B56" s="4" t="s">
        <v>42</v>
      </c>
      <c r="C56" s="31">
        <v>725000</v>
      </c>
      <c r="D56" s="35">
        <v>350000</v>
      </c>
      <c r="E56" s="40">
        <v>284005.9</v>
      </c>
      <c r="F56" s="16">
        <f t="shared" si="3"/>
        <v>81.14454285714287</v>
      </c>
      <c r="G56" s="17">
        <f t="shared" si="4"/>
        <v>39.1732275862069</v>
      </c>
    </row>
    <row r="57" spans="1:7" ht="15">
      <c r="A57" s="3">
        <v>26</v>
      </c>
      <c r="B57" s="4" t="s">
        <v>43</v>
      </c>
      <c r="C57" s="31">
        <v>29500</v>
      </c>
      <c r="D57" s="35">
        <v>20000</v>
      </c>
      <c r="E57" s="40">
        <v>18488.4</v>
      </c>
      <c r="F57" s="16">
        <f t="shared" si="3"/>
        <v>92.44200000000001</v>
      </c>
      <c r="G57" s="17">
        <f t="shared" si="4"/>
        <v>62.67254237288136</v>
      </c>
    </row>
    <row r="58" spans="1:7" ht="15">
      <c r="A58" s="3">
        <v>27</v>
      </c>
      <c r="B58" s="4" t="s">
        <v>44</v>
      </c>
      <c r="C58" s="31">
        <v>25000</v>
      </c>
      <c r="D58" s="35">
        <v>15000</v>
      </c>
      <c r="E58" s="40">
        <v>7670</v>
      </c>
      <c r="F58" s="16">
        <f t="shared" si="3"/>
        <v>51.13333333333333</v>
      </c>
      <c r="G58" s="17">
        <f t="shared" si="4"/>
        <v>30.680000000000003</v>
      </c>
    </row>
    <row r="59" spans="1:7" ht="15">
      <c r="A59" s="3">
        <v>28</v>
      </c>
      <c r="B59" s="4" t="s">
        <v>45</v>
      </c>
      <c r="C59" s="31">
        <v>7800</v>
      </c>
      <c r="D59" s="35">
        <v>4200</v>
      </c>
      <c r="E59" s="40">
        <v>3654.4</v>
      </c>
      <c r="F59" s="16">
        <f t="shared" si="3"/>
        <v>87.00952380952381</v>
      </c>
      <c r="G59" s="17">
        <f t="shared" si="4"/>
        <v>46.85128205128205</v>
      </c>
    </row>
    <row r="60" spans="1:7" ht="15">
      <c r="A60" s="3">
        <v>28.1</v>
      </c>
      <c r="B60" s="4" t="s">
        <v>46</v>
      </c>
      <c r="C60" s="28">
        <v>3000</v>
      </c>
      <c r="D60" s="35">
        <f>C60/4*1</f>
        <v>750</v>
      </c>
      <c r="E60" s="40">
        <v>440</v>
      </c>
      <c r="F60" s="16">
        <f t="shared" si="3"/>
        <v>58.666666666666664</v>
      </c>
      <c r="G60" s="17">
        <f t="shared" si="4"/>
        <v>14.666666666666666</v>
      </c>
    </row>
    <row r="61" spans="1:7" ht="15">
      <c r="A61" s="3">
        <v>28.2</v>
      </c>
      <c r="B61" s="4" t="s">
        <v>47</v>
      </c>
      <c r="C61" s="28">
        <v>4800</v>
      </c>
      <c r="D61" s="35">
        <v>1500</v>
      </c>
      <c r="E61" s="40">
        <v>3214.4</v>
      </c>
      <c r="F61" s="16">
        <f t="shared" si="3"/>
        <v>214.29333333333335</v>
      </c>
      <c r="G61" s="17">
        <f t="shared" si="4"/>
        <v>66.96666666666667</v>
      </c>
    </row>
    <row r="62" spans="1:7" ht="15">
      <c r="A62" s="19">
        <v>29</v>
      </c>
      <c r="B62" s="4" t="s">
        <v>93</v>
      </c>
      <c r="C62" s="28">
        <v>162906.2</v>
      </c>
      <c r="D62" s="35">
        <v>162906.2</v>
      </c>
      <c r="E62" s="40">
        <v>162906.2</v>
      </c>
      <c r="F62" s="16">
        <f t="shared" si="3"/>
        <v>100</v>
      </c>
      <c r="G62" s="17">
        <f t="shared" si="4"/>
        <v>100</v>
      </c>
    </row>
    <row r="63" spans="1:7" ht="15">
      <c r="A63" s="3"/>
      <c r="B63" s="12" t="s">
        <v>48</v>
      </c>
      <c r="C63" s="32">
        <v>140000</v>
      </c>
      <c r="D63" s="35">
        <f>C63/4*1</f>
        <v>35000</v>
      </c>
      <c r="E63" s="40"/>
      <c r="F63" s="16">
        <f t="shared" si="3"/>
        <v>0</v>
      </c>
      <c r="G63" s="17">
        <f t="shared" si="4"/>
        <v>0</v>
      </c>
    </row>
    <row r="64" spans="1:7" ht="27" customHeight="1">
      <c r="A64" s="3"/>
      <c r="B64" s="15" t="s">
        <v>86</v>
      </c>
      <c r="C64" s="41">
        <f>C32+C33+C56+C57+C58+C59+C63+C62</f>
        <v>1984742.3</v>
      </c>
      <c r="D64" s="41">
        <f>D32+D33+D56+D57+D58+D59+D63+D62</f>
        <v>897606.2</v>
      </c>
      <c r="E64" s="41">
        <f>E32+E33+E56+E57+E58+E59+E63+E62</f>
        <v>782246.7</v>
      </c>
      <c r="F64" s="16">
        <f t="shared" si="3"/>
        <v>87.14809456530045</v>
      </c>
      <c r="G64" s="17">
        <f t="shared" si="4"/>
        <v>39.413010948575035</v>
      </c>
    </row>
    <row r="65" spans="1:7" ht="17.25" customHeight="1">
      <c r="A65" s="14">
        <v>1</v>
      </c>
      <c r="B65" s="10" t="s">
        <v>49</v>
      </c>
      <c r="C65" s="30">
        <v>70900</v>
      </c>
      <c r="D65" s="27">
        <v>40000</v>
      </c>
      <c r="E65" s="27">
        <v>39604.2</v>
      </c>
      <c r="F65" s="17">
        <f>E65/D65*100</f>
        <v>99.0105</v>
      </c>
      <c r="G65" s="17">
        <f t="shared" si="4"/>
        <v>55.85923836389281</v>
      </c>
    </row>
    <row r="66" spans="1:7" ht="30">
      <c r="A66" s="14">
        <v>2</v>
      </c>
      <c r="B66" s="10" t="s">
        <v>50</v>
      </c>
      <c r="C66" s="30">
        <v>1339802.8</v>
      </c>
      <c r="D66" s="27">
        <v>500000</v>
      </c>
      <c r="E66" s="27">
        <v>216477</v>
      </c>
      <c r="F66" s="17">
        <f aca="true" t="shared" si="5" ref="F66:F73">E66/D66*100</f>
        <v>43.2954</v>
      </c>
      <c r="G66" s="17">
        <f t="shared" si="4"/>
        <v>16.157377787238538</v>
      </c>
    </row>
    <row r="67" spans="1:7" ht="15">
      <c r="A67" s="14">
        <v>3</v>
      </c>
      <c r="B67" s="10" t="s">
        <v>51</v>
      </c>
      <c r="C67" s="30">
        <v>36500</v>
      </c>
      <c r="D67" s="27">
        <v>16000</v>
      </c>
      <c r="E67" s="27">
        <v>10500</v>
      </c>
      <c r="F67" s="17">
        <f t="shared" si="5"/>
        <v>65.625</v>
      </c>
      <c r="G67" s="17">
        <f t="shared" si="4"/>
        <v>28.767123287671232</v>
      </c>
    </row>
    <row r="68" spans="1:7" ht="15">
      <c r="A68" s="14">
        <v>4</v>
      </c>
      <c r="B68" s="10" t="s">
        <v>52</v>
      </c>
      <c r="C68" s="30">
        <v>46155</v>
      </c>
      <c r="D68" s="27">
        <v>10000</v>
      </c>
      <c r="E68" s="27">
        <v>16009.9</v>
      </c>
      <c r="F68" s="17">
        <f t="shared" si="5"/>
        <v>160.099</v>
      </c>
      <c r="G68" s="17">
        <f t="shared" si="4"/>
        <v>34.687249485429525</v>
      </c>
    </row>
    <row r="69" spans="1:7" ht="15">
      <c r="A69" s="14">
        <v>5</v>
      </c>
      <c r="B69" s="10" t="s">
        <v>53</v>
      </c>
      <c r="C69" s="30">
        <v>60345</v>
      </c>
      <c r="D69" s="27">
        <v>5000</v>
      </c>
      <c r="E69" s="27">
        <v>4534</v>
      </c>
      <c r="F69" s="17">
        <f t="shared" si="5"/>
        <v>90.68</v>
      </c>
      <c r="G69" s="17">
        <f t="shared" si="4"/>
        <v>7.513464247245008</v>
      </c>
    </row>
    <row r="70" spans="1:7" ht="16.5" customHeight="1">
      <c r="A70" s="14">
        <v>6</v>
      </c>
      <c r="B70" s="10" t="s">
        <v>54</v>
      </c>
      <c r="C70" s="30">
        <v>500</v>
      </c>
      <c r="D70" s="27">
        <v>500</v>
      </c>
      <c r="E70" s="27"/>
      <c r="F70" s="17">
        <f t="shared" si="5"/>
        <v>0</v>
      </c>
      <c r="G70" s="17">
        <f t="shared" si="4"/>
        <v>0</v>
      </c>
    </row>
    <row r="71" spans="1:7" ht="30">
      <c r="A71" s="14">
        <v>7</v>
      </c>
      <c r="B71" s="10" t="s">
        <v>55</v>
      </c>
      <c r="C71" s="30">
        <v>850</v>
      </c>
      <c r="D71" s="27">
        <v>850</v>
      </c>
      <c r="E71" s="27">
        <v>700</v>
      </c>
      <c r="F71" s="17">
        <f t="shared" si="5"/>
        <v>82.35294117647058</v>
      </c>
      <c r="G71" s="17">
        <f t="shared" si="4"/>
        <v>82.35294117647058</v>
      </c>
    </row>
    <row r="72" spans="1:7" ht="18.75" customHeight="1">
      <c r="A72" s="14">
        <v>8</v>
      </c>
      <c r="B72" s="10" t="s">
        <v>56</v>
      </c>
      <c r="C72" s="30">
        <v>13200</v>
      </c>
      <c r="D72" s="27">
        <v>2000</v>
      </c>
      <c r="E72" s="27">
        <v>2337</v>
      </c>
      <c r="F72" s="17">
        <f t="shared" si="5"/>
        <v>116.85000000000001</v>
      </c>
      <c r="G72" s="17">
        <f t="shared" si="4"/>
        <v>17.704545454545453</v>
      </c>
    </row>
    <row r="73" spans="1:7" ht="30">
      <c r="A73" s="14"/>
      <c r="B73" s="12" t="s">
        <v>57</v>
      </c>
      <c r="C73" s="32">
        <f>C65+C66+C67+C68+C69+C70+C71+C72</f>
        <v>1568252.8</v>
      </c>
      <c r="D73" s="32">
        <f>D65+D66+D67+D68+D69+D70+D71+D72</f>
        <v>574350</v>
      </c>
      <c r="E73" s="32">
        <f>E65+E66+E67+E68+E69+E70+E71+E72</f>
        <v>290162.10000000003</v>
      </c>
      <c r="F73" s="17">
        <f t="shared" si="5"/>
        <v>50.5200835727344</v>
      </c>
      <c r="G73" s="17">
        <f t="shared" si="4"/>
        <v>18.50225295309532</v>
      </c>
    </row>
    <row r="74" spans="1:7" ht="30">
      <c r="A74" s="54">
        <v>9</v>
      </c>
      <c r="B74" s="12" t="s">
        <v>58</v>
      </c>
      <c r="C74" s="32">
        <v>-700000</v>
      </c>
      <c r="D74" s="73">
        <v>-180000</v>
      </c>
      <c r="E74" s="74">
        <v>-27158.7</v>
      </c>
      <c r="F74" s="17">
        <f>E74/D74*100</f>
        <v>15.088166666666666</v>
      </c>
      <c r="G74" s="17">
        <f t="shared" si="4"/>
        <v>3.8798142857142857</v>
      </c>
    </row>
    <row r="75" spans="1:7" ht="15" customHeight="1">
      <c r="A75" s="54"/>
      <c r="B75" s="12" t="s">
        <v>59</v>
      </c>
      <c r="C75" s="32"/>
      <c r="D75" s="73"/>
      <c r="E75" s="75"/>
      <c r="F75" s="17"/>
      <c r="G75" s="17"/>
    </row>
    <row r="76" spans="1:7" ht="18">
      <c r="A76" s="14"/>
      <c r="B76" s="12"/>
      <c r="C76" s="42">
        <f>C73+C74</f>
        <v>868252.8</v>
      </c>
      <c r="D76" s="42">
        <f>D73+D74</f>
        <v>394350</v>
      </c>
      <c r="E76" s="42">
        <f>E73+E74</f>
        <v>263003.4</v>
      </c>
      <c r="F76" s="17">
        <f>E76/D76*100</f>
        <v>66.6928870292887</v>
      </c>
      <c r="G76" s="17">
        <f>E76/C76*100</f>
        <v>30.29110876463629</v>
      </c>
    </row>
    <row r="77" spans="1:5" ht="14.25" customHeight="1">
      <c r="A77" s="70" t="s">
        <v>60</v>
      </c>
      <c r="B77" s="71"/>
      <c r="C77" s="71"/>
      <c r="D77" s="71"/>
      <c r="E77" s="72"/>
    </row>
    <row r="78" spans="1:5" ht="8.25" customHeight="1">
      <c r="A78" s="55" t="s">
        <v>61</v>
      </c>
      <c r="B78" s="56"/>
      <c r="C78" s="56"/>
      <c r="D78" s="56"/>
      <c r="E78" s="57"/>
    </row>
    <row r="79" spans="1:5" ht="9.75" customHeight="1">
      <c r="A79" s="55"/>
      <c r="B79" s="56"/>
      <c r="C79" s="56"/>
      <c r="D79" s="56"/>
      <c r="E79" s="57"/>
    </row>
    <row r="80" spans="1:7" ht="18.75" customHeight="1">
      <c r="A80" s="14" t="s">
        <v>62</v>
      </c>
      <c r="B80" s="10" t="s">
        <v>63</v>
      </c>
      <c r="C80" s="30">
        <v>827686.2</v>
      </c>
      <c r="D80" s="17">
        <f>C80/4*2</f>
        <v>413843.1</v>
      </c>
      <c r="E80" s="27">
        <v>319321.5</v>
      </c>
      <c r="F80" s="43">
        <f>E80/D80*100</f>
        <v>77.16003963821072</v>
      </c>
      <c r="G80" s="17">
        <f>E80/C80*100</f>
        <v>38.58001981910536</v>
      </c>
    </row>
    <row r="81" spans="1:7" ht="30">
      <c r="A81" s="14">
        <v>2</v>
      </c>
      <c r="B81" s="10" t="s">
        <v>64</v>
      </c>
      <c r="C81" s="28">
        <v>227000</v>
      </c>
      <c r="D81" s="17">
        <f aca="true" t="shared" si="6" ref="D81:D91">C81/4*2</f>
        <v>113500</v>
      </c>
      <c r="E81" s="27">
        <v>73802.4</v>
      </c>
      <c r="F81" s="43">
        <f aca="true" t="shared" si="7" ref="F81:F92">E81/D81*100</f>
        <v>65.02414096916299</v>
      </c>
      <c r="G81" s="17">
        <f aca="true" t="shared" si="8" ref="G81:G92">E81/C81*100</f>
        <v>32.51207048458149</v>
      </c>
    </row>
    <row r="82" spans="1:7" ht="15">
      <c r="A82" s="14" t="s">
        <v>65</v>
      </c>
      <c r="B82" s="10" t="s">
        <v>66</v>
      </c>
      <c r="C82" s="28">
        <v>4500</v>
      </c>
      <c r="D82" s="17">
        <f t="shared" si="6"/>
        <v>2250</v>
      </c>
      <c r="E82" s="27">
        <v>145.6</v>
      </c>
      <c r="F82" s="43">
        <f t="shared" si="7"/>
        <v>6.471111111111111</v>
      </c>
      <c r="G82" s="17">
        <f t="shared" si="8"/>
        <v>3.2355555555555555</v>
      </c>
    </row>
    <row r="83" spans="1:7" ht="15">
      <c r="A83" s="14">
        <v>4</v>
      </c>
      <c r="B83" s="10" t="s">
        <v>67</v>
      </c>
      <c r="C83" s="28">
        <v>607009</v>
      </c>
      <c r="D83" s="17">
        <v>331531.4</v>
      </c>
      <c r="E83" s="27">
        <v>254461.6</v>
      </c>
      <c r="F83" s="43">
        <f t="shared" si="7"/>
        <v>76.75339349455285</v>
      </c>
      <c r="G83" s="17">
        <f t="shared" si="8"/>
        <v>41.920564604478685</v>
      </c>
    </row>
    <row r="84" spans="1:7" ht="30">
      <c r="A84" s="14">
        <v>5</v>
      </c>
      <c r="B84" s="10" t="s">
        <v>68</v>
      </c>
      <c r="C84" s="28">
        <v>761000</v>
      </c>
      <c r="D84" s="17">
        <f t="shared" si="6"/>
        <v>380500</v>
      </c>
      <c r="E84" s="27">
        <v>104228.5</v>
      </c>
      <c r="F84" s="43">
        <f t="shared" si="7"/>
        <v>27.39250985545335</v>
      </c>
      <c r="G84" s="17">
        <f t="shared" si="8"/>
        <v>13.696254927726676</v>
      </c>
    </row>
    <row r="85" spans="1:7" ht="15">
      <c r="A85" s="14">
        <v>6</v>
      </c>
      <c r="B85" s="10" t="s">
        <v>69</v>
      </c>
      <c r="C85" s="28">
        <v>95500</v>
      </c>
      <c r="D85" s="17">
        <f t="shared" si="6"/>
        <v>47750</v>
      </c>
      <c r="E85" s="17">
        <v>330</v>
      </c>
      <c r="F85" s="43">
        <f t="shared" si="7"/>
        <v>0.6910994764397905</v>
      </c>
      <c r="G85" s="17">
        <f t="shared" si="8"/>
        <v>0.34554973821989526</v>
      </c>
    </row>
    <row r="86" spans="1:7" ht="15">
      <c r="A86" s="14">
        <v>7</v>
      </c>
      <c r="B86" s="10" t="s">
        <v>70</v>
      </c>
      <c r="C86" s="28">
        <v>46150</v>
      </c>
      <c r="D86" s="17">
        <f t="shared" si="6"/>
        <v>23075</v>
      </c>
      <c r="E86" s="27">
        <v>10767.8</v>
      </c>
      <c r="F86" s="43">
        <f t="shared" si="7"/>
        <v>46.66435536294691</v>
      </c>
      <c r="G86" s="17">
        <f t="shared" si="8"/>
        <v>23.332177681473453</v>
      </c>
    </row>
    <row r="87" spans="1:7" ht="15">
      <c r="A87" s="14">
        <v>8</v>
      </c>
      <c r="B87" s="10" t="s">
        <v>71</v>
      </c>
      <c r="C87" s="28">
        <v>33750</v>
      </c>
      <c r="D87" s="17">
        <f t="shared" si="6"/>
        <v>16875</v>
      </c>
      <c r="E87" s="27">
        <v>7381.3</v>
      </c>
      <c r="F87" s="43">
        <f t="shared" si="7"/>
        <v>43.74103703703704</v>
      </c>
      <c r="G87" s="17">
        <f t="shared" si="8"/>
        <v>21.87051851851852</v>
      </c>
    </row>
    <row r="88" spans="1:7" ht="15">
      <c r="A88" s="14" t="s">
        <v>72</v>
      </c>
      <c r="B88" s="10" t="s">
        <v>22</v>
      </c>
      <c r="C88" s="28">
        <v>234000</v>
      </c>
      <c r="D88" s="17">
        <f t="shared" si="6"/>
        <v>117000</v>
      </c>
      <c r="E88" s="27">
        <v>107543.7</v>
      </c>
      <c r="F88" s="43">
        <f t="shared" si="7"/>
        <v>91.9176923076923</v>
      </c>
      <c r="G88" s="17">
        <f t="shared" si="8"/>
        <v>45.95884615384615</v>
      </c>
    </row>
    <row r="89" spans="1:7" ht="15">
      <c r="A89" s="14">
        <v>10</v>
      </c>
      <c r="B89" s="10" t="s">
        <v>73</v>
      </c>
      <c r="C89" s="28">
        <v>165000</v>
      </c>
      <c r="D89" s="17">
        <f t="shared" si="6"/>
        <v>82500</v>
      </c>
      <c r="E89" s="27">
        <v>51371.5</v>
      </c>
      <c r="F89" s="43">
        <f t="shared" si="7"/>
        <v>62.26848484848485</v>
      </c>
      <c r="G89" s="17">
        <f t="shared" si="8"/>
        <v>31.134242424242426</v>
      </c>
    </row>
    <row r="90" spans="1:7" ht="15">
      <c r="A90" s="14">
        <v>11</v>
      </c>
      <c r="B90" s="10" t="s">
        <v>74</v>
      </c>
      <c r="C90" s="28">
        <v>386400</v>
      </c>
      <c r="D90" s="17">
        <f t="shared" si="6"/>
        <v>193200</v>
      </c>
      <c r="E90" s="27">
        <v>135384.9</v>
      </c>
      <c r="F90" s="43">
        <f t="shared" si="7"/>
        <v>70.075</v>
      </c>
      <c r="G90" s="17">
        <f t="shared" si="8"/>
        <v>35.0375</v>
      </c>
    </row>
    <row r="91" spans="1:7" ht="15">
      <c r="A91" s="14" t="s">
        <v>75</v>
      </c>
      <c r="B91" s="10" t="s">
        <v>76</v>
      </c>
      <c r="C91" s="28">
        <v>25000</v>
      </c>
      <c r="D91" s="17">
        <f t="shared" si="6"/>
        <v>12500</v>
      </c>
      <c r="E91" s="27">
        <v>7670</v>
      </c>
      <c r="F91" s="43">
        <f t="shared" si="7"/>
        <v>61.36000000000001</v>
      </c>
      <c r="G91" s="17">
        <f t="shared" si="8"/>
        <v>30.680000000000003</v>
      </c>
    </row>
    <row r="92" spans="1:7" ht="30">
      <c r="A92" s="54"/>
      <c r="B92" s="12" t="s">
        <v>58</v>
      </c>
      <c r="C92" s="32">
        <v>-700000</v>
      </c>
      <c r="D92" s="17">
        <v>-180000</v>
      </c>
      <c r="E92" s="27">
        <v>-27158.7</v>
      </c>
      <c r="F92" s="43">
        <f t="shared" si="7"/>
        <v>15.088166666666666</v>
      </c>
      <c r="G92" s="17">
        <f t="shared" si="8"/>
        <v>3.8798142857142857</v>
      </c>
    </row>
    <row r="93" spans="1:7" ht="15.75" thickBot="1">
      <c r="A93" s="54"/>
      <c r="B93" s="12" t="s">
        <v>59</v>
      </c>
      <c r="C93" s="32"/>
      <c r="D93" s="34"/>
      <c r="E93" s="34"/>
      <c r="F93" s="43"/>
      <c r="G93" s="17"/>
    </row>
    <row r="94" spans="1:7" ht="18.75" thickBot="1">
      <c r="A94" s="14"/>
      <c r="B94" s="12" t="s">
        <v>77</v>
      </c>
      <c r="C94" s="44">
        <f>C80+C81+C82+C83+C84+C85+C86+C87+C88+C89+C90+C91+C92</f>
        <v>2712995.2</v>
      </c>
      <c r="D94" s="45">
        <f>D80+D81+D82+D83+D84+D85+D86+D87+D88+D89+D90+D91+D92</f>
        <v>1554524.5</v>
      </c>
      <c r="E94" s="45">
        <f>E80+E81+E82+E83+E84+E85+E86+E87+E88+E89+E90+E91+E92</f>
        <v>1045250.1000000001</v>
      </c>
      <c r="F94" s="43">
        <f>E94/D94*100</f>
        <v>67.23921687950238</v>
      </c>
      <c r="G94" s="17">
        <f>E94/C94*100</f>
        <v>38.52753222711194</v>
      </c>
    </row>
    <row r="95" spans="1:7" ht="18">
      <c r="A95" s="47"/>
      <c r="B95" s="48"/>
      <c r="C95" s="49"/>
      <c r="D95" s="49"/>
      <c r="E95" s="49"/>
      <c r="F95" s="50"/>
      <c r="G95" s="50"/>
    </row>
    <row r="96" spans="1:7" ht="18">
      <c r="A96" s="47"/>
      <c r="B96" s="48"/>
      <c r="C96" s="49"/>
      <c r="D96" s="49"/>
      <c r="E96" s="49"/>
      <c r="F96" s="50"/>
      <c r="G96" s="50"/>
    </row>
    <row r="97" spans="1:7" ht="17.25">
      <c r="A97" s="66" t="s">
        <v>99</v>
      </c>
      <c r="B97" s="67"/>
      <c r="C97" s="67"/>
      <c r="D97" s="67"/>
      <c r="E97" s="67"/>
      <c r="F97" s="67"/>
      <c r="G97" s="67"/>
    </row>
  </sheetData>
  <sheetProtection/>
  <mergeCells count="19">
    <mergeCell ref="A97:G97"/>
    <mergeCell ref="A5:G5"/>
    <mergeCell ref="A6:G6"/>
    <mergeCell ref="A1:G1"/>
    <mergeCell ref="A2:G2"/>
    <mergeCell ref="A3:G3"/>
    <mergeCell ref="A77:E77"/>
    <mergeCell ref="D74:D75"/>
    <mergeCell ref="E74:E75"/>
    <mergeCell ref="A74:A75"/>
    <mergeCell ref="A4:G4"/>
    <mergeCell ref="A92:A93"/>
    <mergeCell ref="A78:E79"/>
    <mergeCell ref="B29:D29"/>
    <mergeCell ref="B30:E30"/>
    <mergeCell ref="A25:A26"/>
    <mergeCell ref="B25:B26"/>
    <mergeCell ref="C25:C26"/>
    <mergeCell ref="A29:A30"/>
  </mergeCells>
  <printOptions/>
  <pageMargins left="0.2362204724409449" right="0.2362204724409449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Anahit</cp:lastModifiedBy>
  <cp:lastPrinted>2023-10-02T13:11:46Z</cp:lastPrinted>
  <dcterms:created xsi:type="dcterms:W3CDTF">2015-06-05T18:19:34Z</dcterms:created>
  <dcterms:modified xsi:type="dcterms:W3CDTF">2023-10-02T13:13:59Z</dcterms:modified>
  <cp:category/>
  <cp:version/>
  <cp:contentType/>
  <cp:contentStatus/>
</cp:coreProperties>
</file>